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785" windowHeight="792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K7" i="1"/>
  <c r="K14" i="1"/>
  <c r="K15" i="1"/>
  <c r="K18" i="1"/>
  <c r="K19" i="1"/>
  <c r="K20" i="1"/>
  <c r="I21" i="1"/>
  <c r="I23" i="1" s="1"/>
  <c r="I33" i="1" s="1"/>
  <c r="I34" i="1" s="1"/>
  <c r="G22" i="1"/>
  <c r="K22" i="1" s="1"/>
  <c r="E21" i="1"/>
  <c r="G17" i="1"/>
  <c r="K17" i="1" s="1"/>
  <c r="G10" i="1"/>
  <c r="K10" i="1" s="1"/>
  <c r="F20" i="1"/>
  <c r="D21" i="1"/>
  <c r="F16" i="1"/>
  <c r="G16" i="1" s="1"/>
  <c r="K16" i="1" s="1"/>
  <c r="F15" i="1"/>
  <c r="F12" i="1"/>
  <c r="G12" i="1" s="1"/>
  <c r="K12" i="1" s="1"/>
  <c r="F13" i="1"/>
  <c r="G13" i="1" s="1"/>
  <c r="K13" i="1" s="1"/>
  <c r="F11" i="1"/>
  <c r="G11" i="1" s="1"/>
  <c r="K11" i="1" s="1"/>
  <c r="F9" i="1"/>
  <c r="G9" i="1" s="1"/>
  <c r="K9" i="1" s="1"/>
  <c r="F8" i="1"/>
  <c r="G8" i="1" s="1"/>
  <c r="K8" i="1" s="1"/>
  <c r="F6" i="1"/>
  <c r="G6" i="1" s="1"/>
  <c r="K6" i="1" s="1"/>
  <c r="F5" i="1"/>
  <c r="G5" i="1" s="1"/>
  <c r="K5" i="1" s="1"/>
  <c r="K21" i="1" l="1"/>
  <c r="K23" i="1" s="1"/>
  <c r="G21" i="1"/>
  <c r="G23" i="1" s="1"/>
  <c r="G33" i="1" s="1"/>
  <c r="G34" i="1" s="1"/>
  <c r="F21" i="1"/>
</calcChain>
</file>

<file path=xl/comments1.xml><?xml version="1.0" encoding="utf-8"?>
<comments xmlns="http://schemas.openxmlformats.org/spreadsheetml/2006/main">
  <authors>
    <author>Karnold Petr</author>
  </authors>
  <commentList>
    <comment ref="G27" authorId="0">
      <text>
        <r>
          <rPr>
            <b/>
            <sz val="9"/>
            <color indexed="81"/>
            <rFont val="Tahoma"/>
            <family val="2"/>
            <charset val="238"/>
          </rPr>
          <t>Karnold Petr:</t>
        </r>
        <r>
          <rPr>
            <sz val="9"/>
            <color indexed="81"/>
            <rFont val="Tahoma"/>
            <family val="2"/>
            <charset val="238"/>
          </rPr>
          <t xml:space="preserve">
prosím doplnit předpoklad, kolik se má vybrata za všechny třídy ve Sdružení</t>
        </r>
      </text>
    </comment>
    <comment ref="I27" authorId="0">
      <text>
        <r>
          <rPr>
            <b/>
            <sz val="9"/>
            <color indexed="81"/>
            <rFont val="Tahoma"/>
            <family val="2"/>
            <charset val="238"/>
          </rPr>
          <t>Karnold Petr:</t>
        </r>
        <r>
          <rPr>
            <sz val="9"/>
            <color indexed="81"/>
            <rFont val="Tahoma"/>
            <family val="2"/>
            <charset val="238"/>
          </rPr>
          <t xml:space="preserve">
prosím doplnit, kolik je aktuálně již vybráno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238"/>
          </rPr>
          <t>Karnold Petr:</t>
        </r>
        <r>
          <rPr>
            <sz val="9"/>
            <color indexed="81"/>
            <rFont val="Tahoma"/>
            <family val="2"/>
            <charset val="238"/>
          </rPr>
          <t xml:space="preserve">
prosím doplnit celkový stav peněz (BÚ, pokladna) k 1.9.2017</t>
        </r>
      </text>
    </comment>
    <comment ref="I31" authorId="0">
      <text>
        <r>
          <rPr>
            <b/>
            <sz val="9"/>
            <color indexed="81"/>
            <rFont val="Tahoma"/>
            <family val="2"/>
            <charset val="238"/>
          </rPr>
          <t>Karnold Petr:</t>
        </r>
        <r>
          <rPr>
            <sz val="9"/>
            <color indexed="81"/>
            <rFont val="Tahoma"/>
            <family val="2"/>
            <charset val="238"/>
          </rPr>
          <t xml:space="preserve">
prosím doplnit stejnou hodnotu jako v buňce G30</t>
        </r>
      </text>
    </comment>
  </commentList>
</comments>
</file>

<file path=xl/sharedStrings.xml><?xml version="1.0" encoding="utf-8"?>
<sst xmlns="http://schemas.openxmlformats.org/spreadsheetml/2006/main" count="60" uniqueCount="55">
  <si>
    <t>Projekt</t>
  </si>
  <si>
    <t>Garant</t>
  </si>
  <si>
    <t>Celkové náklady</t>
  </si>
  <si>
    <t>Požadovaná částka</t>
  </si>
  <si>
    <t>Schválená částka</t>
  </si>
  <si>
    <t>Primární prevence na Gymnáziu, Plzeň</t>
  </si>
  <si>
    <t>Mgr. P. Mazanec</t>
  </si>
  <si>
    <t>PaedDr. J. Kubeš</t>
  </si>
  <si>
    <t>Knižní odměny pro vybrané žáky</t>
  </si>
  <si>
    <t>Mgr. M. Pěchouček</t>
  </si>
  <si>
    <t>Mgr. M. Stehlíková</t>
  </si>
  <si>
    <t>Příspěvek pro PK TV</t>
  </si>
  <si>
    <t>Mgr. P. Brousek</t>
  </si>
  <si>
    <t>Mgr. H. Virtová</t>
  </si>
  <si>
    <t>Maturitní plesy (4.AB, 6.C, 8.E)</t>
  </si>
  <si>
    <t>Mgr. V. Krůsová</t>
  </si>
  <si>
    <t>Fyzikální soutěže – ocenění a podpora úspěšných řešitelů</t>
  </si>
  <si>
    <t>RNDr. J. Soukupová</t>
  </si>
  <si>
    <t>Dramatický kroužek</t>
  </si>
  <si>
    <t>Logická olympiáda</t>
  </si>
  <si>
    <t>Odměny pro žáky v soutěžích Nj, Rj, Fj</t>
  </si>
  <si>
    <t>Mgr. H. Brožíková</t>
  </si>
  <si>
    <t>Setkání našich studentů se studenty spřáteleného gymnázia v bavorském Schwandorfu</t>
  </si>
  <si>
    <t>Kroužek robotiky</t>
  </si>
  <si>
    <t>Školní knihovna</t>
  </si>
  <si>
    <t>Mgr. K. Turková</t>
  </si>
  <si>
    <t>Eurorebus a zeměpisná olympiáda</t>
  </si>
  <si>
    <t>Knižní odměny ředitele školy pro talentované maturanty</t>
  </si>
  <si>
    <t>Podpora talentovaných žáků a ocenění umístění v matematické olympiádě a ostatních matematických soutěžích</t>
  </si>
  <si>
    <t>Česko-německý projekt "Život? Otázka stylu!"</t>
  </si>
  <si>
    <t>Ekologická olympiáda</t>
  </si>
  <si>
    <t>Mgr. J. Sejpka</t>
  </si>
  <si>
    <t>Celková částka  za projekty</t>
  </si>
  <si>
    <t>sníženo Sdružením</t>
  </si>
  <si>
    <t>Celkem schválené čerpání finančních prostředků Sdružení - 2017/2018</t>
  </si>
  <si>
    <t>čerpaná částka</t>
  </si>
  <si>
    <t>zbývá k čerpání</t>
  </si>
  <si>
    <t>Mgr. R. Lehečková</t>
  </si>
  <si>
    <t>Plán</t>
  </si>
  <si>
    <t>finance k počátku školního roku</t>
  </si>
  <si>
    <t>vybrané příspěvky</t>
  </si>
  <si>
    <t>výdaje - čerpání rozpočtu dle schváleného plánu</t>
  </si>
  <si>
    <t>finance na konci školního roku</t>
  </si>
  <si>
    <t>Skutečnost</t>
  </si>
  <si>
    <t>položka</t>
  </si>
  <si>
    <t>Aktualizace k datu:</t>
  </si>
  <si>
    <t>Výdaje</t>
  </si>
  <si>
    <t>Příjmy, výdaje - školní rok 2017/2018  - rekapitulace</t>
  </si>
  <si>
    <t>Příjmy</t>
  </si>
  <si>
    <t>předpoklad</t>
  </si>
  <si>
    <t>zbývá vybrat</t>
  </si>
  <si>
    <t>příspěvky rodičů</t>
  </si>
  <si>
    <t>vybráno</t>
  </si>
  <si>
    <t>Příjmy, výdaje  Sdružení rodičů - školní rok 2017/18</t>
  </si>
  <si>
    <t>Angličtina soutěž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</si>
</sst>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9" fontId="0" fillId="0" borderId="0" xfId="1" applyFont="1"/>
    <xf numFmtId="0" fontId="0" fillId="0" borderId="0" xfId="0" applyFont="1"/>
    <xf numFmtId="0" fontId="2" fillId="2" borderId="4" xfId="0" applyFont="1" applyFill="1" applyBorder="1"/>
    <xf numFmtId="0" fontId="0" fillId="0" borderId="3" xfId="0" applyFont="1" applyBorder="1"/>
    <xf numFmtId="0" fontId="0" fillId="0" borderId="7" xfId="0" applyFont="1" applyBorder="1"/>
    <xf numFmtId="0" fontId="0" fillId="0" borderId="1" xfId="0" applyFont="1" applyBorder="1"/>
    <xf numFmtId="165" fontId="0" fillId="0" borderId="1" xfId="0" applyNumberFormat="1" applyFont="1" applyBorder="1"/>
    <xf numFmtId="0" fontId="0" fillId="0" borderId="12" xfId="0" applyFont="1" applyBorder="1"/>
    <xf numFmtId="165" fontId="0" fillId="0" borderId="12" xfId="0" applyNumberFormat="1" applyFont="1" applyBorder="1"/>
    <xf numFmtId="0" fontId="0" fillId="0" borderId="14" xfId="0" applyFont="1" applyBorder="1"/>
    <xf numFmtId="165" fontId="0" fillId="0" borderId="14" xfId="0" applyNumberFormat="1" applyFont="1" applyBorder="1"/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0" fillId="3" borderId="3" xfId="0" applyFont="1" applyFill="1" applyBorder="1"/>
    <xf numFmtId="0" fontId="2" fillId="3" borderId="0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0" fontId="0" fillId="0" borderId="18" xfId="0" applyFont="1" applyBorder="1"/>
    <xf numFmtId="165" fontId="0" fillId="0" borderId="18" xfId="0" applyNumberFormat="1" applyFont="1" applyBorder="1"/>
    <xf numFmtId="0" fontId="0" fillId="0" borderId="2" xfId="0" applyFont="1" applyBorder="1"/>
    <xf numFmtId="165" fontId="0" fillId="0" borderId="2" xfId="0" applyNumberFormat="1" applyFont="1" applyBorder="1"/>
    <xf numFmtId="165" fontId="0" fillId="0" borderId="2" xfId="0" applyNumberFormat="1" applyFont="1" applyBorder="1" applyAlignment="1">
      <alignment horizontal="right"/>
    </xf>
    <xf numFmtId="0" fontId="0" fillId="4" borderId="7" xfId="0" applyFont="1" applyFill="1" applyBorder="1"/>
    <xf numFmtId="0" fontId="0" fillId="4" borderId="7" xfId="0" applyFont="1" applyFill="1" applyBorder="1" applyAlignment="1">
      <alignment vertical="center" wrapText="1"/>
    </xf>
    <xf numFmtId="0" fontId="0" fillId="4" borderId="13" xfId="0" applyFont="1" applyFill="1" applyBorder="1"/>
    <xf numFmtId="0" fontId="2" fillId="4" borderId="11" xfId="0" applyFont="1" applyFill="1" applyBorder="1" applyAlignment="1">
      <alignment horizontal="left" vertical="center"/>
    </xf>
    <xf numFmtId="0" fontId="0" fillId="4" borderId="11" xfId="0" applyFont="1" applyFill="1" applyBorder="1"/>
    <xf numFmtId="0" fontId="2" fillId="4" borderId="16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 wrapText="1"/>
    </xf>
    <xf numFmtId="165" fontId="0" fillId="0" borderId="23" xfId="0" applyNumberFormat="1" applyFont="1" applyBorder="1"/>
    <xf numFmtId="0" fontId="2" fillId="4" borderId="17" xfId="0" applyFont="1" applyFill="1" applyBorder="1" applyAlignment="1">
      <alignment horizontal="left" wrapText="1"/>
    </xf>
    <xf numFmtId="165" fontId="0" fillId="4" borderId="18" xfId="0" applyNumberFormat="1" applyFont="1" applyFill="1" applyBorder="1" applyAlignment="1">
      <alignment horizontal="right" wrapText="1"/>
    </xf>
    <xf numFmtId="165" fontId="0" fillId="4" borderId="20" xfId="0" applyNumberFormat="1" applyFont="1" applyFill="1" applyBorder="1" applyAlignment="1">
      <alignment horizontal="right" wrapText="1"/>
    </xf>
    <xf numFmtId="165" fontId="0" fillId="4" borderId="2" xfId="0" applyNumberFormat="1" applyFont="1" applyFill="1" applyBorder="1" applyAlignment="1">
      <alignment horizontal="right"/>
    </xf>
    <xf numFmtId="165" fontId="0" fillId="4" borderId="2" xfId="0" applyNumberFormat="1" applyFont="1" applyFill="1" applyBorder="1" applyAlignment="1">
      <alignment horizontal="right" wrapText="1"/>
    </xf>
    <xf numFmtId="165" fontId="0" fillId="4" borderId="2" xfId="0" applyNumberFormat="1" applyFont="1" applyFill="1" applyBorder="1"/>
    <xf numFmtId="165" fontId="0" fillId="0" borderId="3" xfId="0" applyNumberFormat="1" applyFont="1" applyBorder="1" applyAlignment="1">
      <alignment horizontal="right" wrapText="1"/>
    </xf>
    <xf numFmtId="165" fontId="0" fillId="0" borderId="22" xfId="0" applyNumberFormat="1" applyFont="1" applyBorder="1" applyAlignment="1">
      <alignment horizontal="right" wrapText="1"/>
    </xf>
    <xf numFmtId="0" fontId="0" fillId="0" borderId="8" xfId="0" applyFont="1" applyBorder="1"/>
    <xf numFmtId="0" fontId="2" fillId="5" borderId="4" xfId="0" applyFont="1" applyFill="1" applyBorder="1"/>
    <xf numFmtId="0" fontId="2" fillId="5" borderId="17" xfId="0" applyFont="1" applyFill="1" applyBorder="1" applyAlignment="1">
      <alignment horizontal="left"/>
    </xf>
    <xf numFmtId="0" fontId="0" fillId="0" borderId="25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21" xfId="0" applyFont="1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Fill="1" applyBorder="1"/>
    <xf numFmtId="165" fontId="0" fillId="0" borderId="19" xfId="0" applyNumberFormat="1" applyFont="1" applyBorder="1"/>
    <xf numFmtId="0" fontId="0" fillId="4" borderId="29" xfId="0" applyFont="1" applyFill="1" applyBorder="1"/>
    <xf numFmtId="0" fontId="0" fillId="0" borderId="30" xfId="0" applyFont="1" applyBorder="1" applyAlignment="1">
      <alignment horizontal="center"/>
    </xf>
    <xf numFmtId="0" fontId="2" fillId="5" borderId="6" xfId="0" applyFont="1" applyFill="1" applyBorder="1"/>
    <xf numFmtId="0" fontId="2" fillId="5" borderId="17" xfId="0" applyFont="1" applyFill="1" applyBorder="1"/>
    <xf numFmtId="0" fontId="0" fillId="6" borderId="0" xfId="0" applyFont="1" applyFill="1"/>
    <xf numFmtId="0" fontId="0" fillId="6" borderId="8" xfId="0" applyFont="1" applyFill="1" applyBorder="1"/>
    <xf numFmtId="0" fontId="0" fillId="6" borderId="10" xfId="0" applyFont="1" applyFill="1" applyBorder="1"/>
    <xf numFmtId="0" fontId="0" fillId="6" borderId="19" xfId="0" applyFont="1" applyFill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tabSelected="1" zoomScaleNormal="100" workbookViewId="0">
      <selection activeCell="Q6" sqref="Q6"/>
    </sheetView>
  </sheetViews>
  <sheetFormatPr defaultRowHeight="15" x14ac:dyDescent="0.25"/>
  <cols>
    <col min="1" max="1" width="6.140625" style="2" customWidth="1"/>
    <col min="2" max="2" width="58.42578125" style="2" customWidth="1"/>
    <col min="3" max="3" width="19" style="2" customWidth="1"/>
    <col min="4" max="7" width="13" style="2" customWidth="1"/>
    <col min="8" max="8" width="5.85546875" style="2" customWidth="1"/>
    <col min="9" max="9" width="13" style="2" customWidth="1"/>
    <col min="10" max="10" width="6.140625" style="2" customWidth="1"/>
    <col min="11" max="11" width="13" style="2" customWidth="1"/>
    <col min="12" max="16384" width="9.140625" style="2"/>
  </cols>
  <sheetData>
    <row r="1" spans="1:13" ht="15.75" x14ac:dyDescent="0.25">
      <c r="B1" s="14" t="s">
        <v>53</v>
      </c>
      <c r="C1" s="14"/>
      <c r="D1" s="14"/>
      <c r="E1" s="14"/>
      <c r="F1" s="14"/>
      <c r="G1" s="14"/>
      <c r="H1" s="14"/>
      <c r="I1" s="14"/>
      <c r="J1" s="14"/>
      <c r="K1" s="14"/>
    </row>
    <row r="3" spans="1:13" ht="15.75" thickBot="1" x14ac:dyDescent="0.3">
      <c r="B3" s="53" t="s">
        <v>46</v>
      </c>
    </row>
    <row r="4" spans="1:13" ht="30" x14ac:dyDescent="0.25">
      <c r="A4" s="15"/>
      <c r="B4" s="3" t="s">
        <v>0</v>
      </c>
      <c r="C4" s="12" t="s">
        <v>1</v>
      </c>
      <c r="D4" s="13" t="s">
        <v>2</v>
      </c>
      <c r="E4" s="13" t="s">
        <v>3</v>
      </c>
      <c r="F4" s="30" t="s">
        <v>33</v>
      </c>
      <c r="G4" s="32" t="s">
        <v>4</v>
      </c>
      <c r="I4" s="17" t="s">
        <v>35</v>
      </c>
      <c r="J4" s="16"/>
      <c r="K4" s="17" t="s">
        <v>36</v>
      </c>
    </row>
    <row r="5" spans="1:13" x14ac:dyDescent="0.25">
      <c r="A5" s="4"/>
      <c r="B5" s="23" t="s">
        <v>27</v>
      </c>
      <c r="C5" s="6" t="s">
        <v>6</v>
      </c>
      <c r="D5" s="7">
        <v>5000</v>
      </c>
      <c r="E5" s="7">
        <v>5000</v>
      </c>
      <c r="F5" s="38">
        <f>0.1*E5</f>
        <v>500</v>
      </c>
      <c r="G5" s="33">
        <f>E5-F5</f>
        <v>4500</v>
      </c>
      <c r="I5" s="18"/>
      <c r="K5" s="19">
        <f>G5-I5</f>
        <v>4500</v>
      </c>
    </row>
    <row r="6" spans="1:13" x14ac:dyDescent="0.25">
      <c r="A6" s="4"/>
      <c r="B6" s="23" t="s">
        <v>8</v>
      </c>
      <c r="C6" s="6" t="s">
        <v>9</v>
      </c>
      <c r="D6" s="7">
        <v>10000</v>
      </c>
      <c r="E6" s="7">
        <v>10000</v>
      </c>
      <c r="F6" s="38">
        <f>0.1*E6</f>
        <v>1000</v>
      </c>
      <c r="G6" s="33">
        <f>E6-F6</f>
        <v>9000</v>
      </c>
      <c r="I6" s="18"/>
      <c r="K6" s="19">
        <f t="shared" ref="K6:K20" si="0">G6-I6</f>
        <v>9000</v>
      </c>
    </row>
    <row r="7" spans="1:13" x14ac:dyDescent="0.25">
      <c r="A7" s="4"/>
      <c r="B7" s="23" t="s">
        <v>11</v>
      </c>
      <c r="C7" s="6" t="s">
        <v>12</v>
      </c>
      <c r="D7" s="7">
        <v>30000</v>
      </c>
      <c r="E7" s="7">
        <v>30000</v>
      </c>
      <c r="F7" s="38">
        <v>20000</v>
      </c>
      <c r="G7" s="33">
        <v>10000</v>
      </c>
      <c r="I7" s="18"/>
      <c r="K7" s="19">
        <f t="shared" si="0"/>
        <v>10000</v>
      </c>
    </row>
    <row r="8" spans="1:13" x14ac:dyDescent="0.25">
      <c r="A8" s="4"/>
      <c r="B8" s="24" t="s">
        <v>16</v>
      </c>
      <c r="C8" s="6" t="s">
        <v>15</v>
      </c>
      <c r="D8" s="7">
        <v>11000</v>
      </c>
      <c r="E8" s="7">
        <v>11000</v>
      </c>
      <c r="F8" s="38">
        <f>0.1*E8</f>
        <v>1100</v>
      </c>
      <c r="G8" s="33">
        <f>E8-F8</f>
        <v>9900</v>
      </c>
      <c r="I8" s="18"/>
      <c r="K8" s="19">
        <f t="shared" si="0"/>
        <v>9900</v>
      </c>
    </row>
    <row r="9" spans="1:13" ht="30" x14ac:dyDescent="0.25">
      <c r="A9" s="4"/>
      <c r="B9" s="24" t="s">
        <v>28</v>
      </c>
      <c r="C9" s="6" t="s">
        <v>7</v>
      </c>
      <c r="D9" s="7">
        <v>20000</v>
      </c>
      <c r="E9" s="7">
        <v>20000</v>
      </c>
      <c r="F9" s="38">
        <f>0.1*E9</f>
        <v>2000</v>
      </c>
      <c r="G9" s="33">
        <f t="shared" ref="G9:G13" si="1">E9-F9</f>
        <v>18000</v>
      </c>
      <c r="I9" s="18"/>
      <c r="K9" s="19">
        <f t="shared" si="0"/>
        <v>18000</v>
      </c>
    </row>
    <row r="10" spans="1:13" x14ac:dyDescent="0.25">
      <c r="A10" s="4"/>
      <c r="B10" s="23" t="s">
        <v>23</v>
      </c>
      <c r="C10" s="6" t="s">
        <v>17</v>
      </c>
      <c r="D10" s="7">
        <v>23000</v>
      </c>
      <c r="E10" s="7">
        <v>23000</v>
      </c>
      <c r="F10" s="38">
        <v>3000</v>
      </c>
      <c r="G10" s="33">
        <f t="shared" si="1"/>
        <v>20000</v>
      </c>
      <c r="I10" s="18"/>
      <c r="K10" s="19">
        <f t="shared" si="0"/>
        <v>20000</v>
      </c>
      <c r="M10" s="1"/>
    </row>
    <row r="11" spans="1:13" x14ac:dyDescent="0.25">
      <c r="A11" s="4"/>
      <c r="B11" s="23" t="s">
        <v>19</v>
      </c>
      <c r="C11" s="6" t="s">
        <v>17</v>
      </c>
      <c r="D11" s="7">
        <v>7000</v>
      </c>
      <c r="E11" s="7">
        <v>7000</v>
      </c>
      <c r="F11" s="38">
        <f>0.1*E11</f>
        <v>700</v>
      </c>
      <c r="G11" s="33">
        <f t="shared" si="1"/>
        <v>6300</v>
      </c>
      <c r="I11" s="18"/>
      <c r="K11" s="19">
        <f t="shared" si="0"/>
        <v>6300</v>
      </c>
    </row>
    <row r="12" spans="1:13" x14ac:dyDescent="0.25">
      <c r="A12" s="4"/>
      <c r="B12" s="23" t="s">
        <v>18</v>
      </c>
      <c r="C12" s="6" t="s">
        <v>17</v>
      </c>
      <c r="D12" s="7">
        <v>1000</v>
      </c>
      <c r="E12" s="7">
        <v>1000</v>
      </c>
      <c r="F12" s="38">
        <f t="shared" ref="F12:F16" si="2">0.1*E12</f>
        <v>100</v>
      </c>
      <c r="G12" s="33">
        <f t="shared" si="1"/>
        <v>900</v>
      </c>
      <c r="I12" s="18"/>
      <c r="K12" s="19">
        <f t="shared" si="0"/>
        <v>900</v>
      </c>
    </row>
    <row r="13" spans="1:13" x14ac:dyDescent="0.25">
      <c r="A13" s="4"/>
      <c r="B13" s="23" t="s">
        <v>20</v>
      </c>
      <c r="C13" s="6" t="s">
        <v>21</v>
      </c>
      <c r="D13" s="7">
        <v>2000</v>
      </c>
      <c r="E13" s="7">
        <v>2000</v>
      </c>
      <c r="F13" s="38">
        <f t="shared" si="2"/>
        <v>200</v>
      </c>
      <c r="G13" s="33">
        <f t="shared" si="1"/>
        <v>1800</v>
      </c>
      <c r="I13" s="18"/>
      <c r="K13" s="19">
        <f t="shared" si="0"/>
        <v>1800</v>
      </c>
    </row>
    <row r="14" spans="1:13" ht="30" x14ac:dyDescent="0.25">
      <c r="A14" s="4"/>
      <c r="B14" s="24" t="s">
        <v>22</v>
      </c>
      <c r="C14" s="6" t="s">
        <v>21</v>
      </c>
      <c r="D14" s="7">
        <v>29203</v>
      </c>
      <c r="E14" s="7">
        <v>29203</v>
      </c>
      <c r="F14" s="38">
        <v>12703</v>
      </c>
      <c r="G14" s="33">
        <v>16500</v>
      </c>
      <c r="I14" s="18"/>
      <c r="K14" s="19">
        <f t="shared" si="0"/>
        <v>16500</v>
      </c>
    </row>
    <row r="15" spans="1:13" x14ac:dyDescent="0.25">
      <c r="A15" s="4"/>
      <c r="B15" s="24" t="s">
        <v>29</v>
      </c>
      <c r="C15" s="6" t="s">
        <v>21</v>
      </c>
      <c r="D15" s="7">
        <v>20401</v>
      </c>
      <c r="E15" s="7">
        <v>10000</v>
      </c>
      <c r="F15" s="38">
        <f t="shared" si="2"/>
        <v>1000</v>
      </c>
      <c r="G15" s="33">
        <v>9000</v>
      </c>
      <c r="I15" s="18"/>
      <c r="K15" s="19">
        <f t="shared" si="0"/>
        <v>9000</v>
      </c>
    </row>
    <row r="16" spans="1:13" x14ac:dyDescent="0.25">
      <c r="A16" s="4"/>
      <c r="B16" s="23" t="s">
        <v>26</v>
      </c>
      <c r="C16" s="6" t="s">
        <v>13</v>
      </c>
      <c r="D16" s="7">
        <v>4000</v>
      </c>
      <c r="E16" s="7">
        <v>4000</v>
      </c>
      <c r="F16" s="38">
        <f t="shared" si="2"/>
        <v>400</v>
      </c>
      <c r="G16" s="33">
        <f t="shared" ref="G16:G17" si="3">E16-F16</f>
        <v>3600</v>
      </c>
      <c r="I16" s="18"/>
      <c r="K16" s="19">
        <f t="shared" si="0"/>
        <v>3600</v>
      </c>
    </row>
    <row r="17" spans="1:11" x14ac:dyDescent="0.25">
      <c r="A17" s="4"/>
      <c r="B17" s="23" t="s">
        <v>24</v>
      </c>
      <c r="C17" s="6" t="s">
        <v>10</v>
      </c>
      <c r="D17" s="7">
        <v>20000</v>
      </c>
      <c r="E17" s="7">
        <v>20000</v>
      </c>
      <c r="F17" s="38">
        <v>5000</v>
      </c>
      <c r="G17" s="33">
        <f t="shared" si="3"/>
        <v>15000</v>
      </c>
      <c r="I17" s="18"/>
      <c r="K17" s="19">
        <f t="shared" si="0"/>
        <v>15000</v>
      </c>
    </row>
    <row r="18" spans="1:11" x14ac:dyDescent="0.25">
      <c r="A18" s="4"/>
      <c r="B18" s="23" t="s">
        <v>5</v>
      </c>
      <c r="C18" s="6" t="s">
        <v>25</v>
      </c>
      <c r="D18" s="7">
        <v>12000</v>
      </c>
      <c r="E18" s="7">
        <v>12000</v>
      </c>
      <c r="F18" s="38">
        <v>0</v>
      </c>
      <c r="G18" s="33">
        <v>12000</v>
      </c>
      <c r="I18" s="18"/>
      <c r="K18" s="19">
        <f t="shared" si="0"/>
        <v>12000</v>
      </c>
    </row>
    <row r="19" spans="1:11" x14ac:dyDescent="0.25">
      <c r="A19" s="4"/>
      <c r="B19" s="23" t="s">
        <v>30</v>
      </c>
      <c r="C19" s="6" t="s">
        <v>31</v>
      </c>
      <c r="D19" s="7">
        <v>1800</v>
      </c>
      <c r="E19" s="7">
        <v>1800</v>
      </c>
      <c r="F19" s="38">
        <v>0</v>
      </c>
      <c r="G19" s="33">
        <v>1800</v>
      </c>
      <c r="I19" s="18"/>
      <c r="K19" s="19">
        <f t="shared" si="0"/>
        <v>1800</v>
      </c>
    </row>
    <row r="20" spans="1:11" ht="15.75" thickBot="1" x14ac:dyDescent="0.3">
      <c r="A20" s="4"/>
      <c r="B20" s="25" t="s">
        <v>54</v>
      </c>
      <c r="C20" s="10" t="s">
        <v>37</v>
      </c>
      <c r="D20" s="11">
        <v>4000</v>
      </c>
      <c r="E20" s="11">
        <v>4000</v>
      </c>
      <c r="F20" s="39">
        <f t="shared" ref="F20" si="4">0.1*E20</f>
        <v>400</v>
      </c>
      <c r="G20" s="34">
        <v>3600</v>
      </c>
      <c r="I20" s="18"/>
      <c r="K20" s="19">
        <f t="shared" si="0"/>
        <v>3600</v>
      </c>
    </row>
    <row r="21" spans="1:11" ht="15.75" thickBot="1" x14ac:dyDescent="0.3">
      <c r="A21" s="4"/>
      <c r="B21" s="26" t="s">
        <v>32</v>
      </c>
      <c r="C21" s="8"/>
      <c r="D21" s="9">
        <f>SUM(D5:D20)</f>
        <v>200404</v>
      </c>
      <c r="E21" s="9">
        <f>SUM(E5:E20)</f>
        <v>190003</v>
      </c>
      <c r="F21" s="31">
        <f>SUM(F5:F20)</f>
        <v>48103</v>
      </c>
      <c r="G21" s="35">
        <f>SUM(G5:G20)</f>
        <v>141900</v>
      </c>
      <c r="I21" s="22">
        <f>SUM(I5:I20)</f>
        <v>0</v>
      </c>
      <c r="K21" s="22">
        <f>SUM(K5:K20)</f>
        <v>141900</v>
      </c>
    </row>
    <row r="22" spans="1:11" ht="15.75" thickBot="1" x14ac:dyDescent="0.3">
      <c r="A22" s="4"/>
      <c r="B22" s="27" t="s">
        <v>14</v>
      </c>
      <c r="C22" s="8"/>
      <c r="D22" s="9"/>
      <c r="E22" s="9">
        <v>55000</v>
      </c>
      <c r="F22" s="31">
        <v>0</v>
      </c>
      <c r="G22" s="36">
        <f t="shared" ref="G22" si="5">E22-F22</f>
        <v>55000</v>
      </c>
      <c r="I22" s="20"/>
      <c r="K22" s="21">
        <f t="shared" ref="K22" si="6">G22-I22</f>
        <v>55000</v>
      </c>
    </row>
    <row r="23" spans="1:11" ht="15.75" thickBot="1" x14ac:dyDescent="0.3">
      <c r="B23" s="28" t="s">
        <v>34</v>
      </c>
      <c r="C23" s="29"/>
      <c r="D23" s="29"/>
      <c r="E23" s="29"/>
      <c r="F23" s="29"/>
      <c r="G23" s="37">
        <f>G21+G22</f>
        <v>196900</v>
      </c>
      <c r="I23" s="21">
        <f>I21+I22</f>
        <v>0</v>
      </c>
      <c r="K23" s="21">
        <f>K21+K22</f>
        <v>196900</v>
      </c>
    </row>
    <row r="25" spans="1:11" ht="15.75" thickBot="1" x14ac:dyDescent="0.3">
      <c r="B25" s="57" t="s">
        <v>48</v>
      </c>
    </row>
    <row r="26" spans="1:11" x14ac:dyDescent="0.25">
      <c r="B26" s="41" t="s">
        <v>44</v>
      </c>
      <c r="C26" s="44"/>
      <c r="D26" s="44"/>
      <c r="E26" s="44"/>
      <c r="F26" s="44"/>
      <c r="G26" s="55" t="s">
        <v>49</v>
      </c>
      <c r="I26" s="56" t="s">
        <v>52</v>
      </c>
      <c r="K26" s="56" t="s">
        <v>50</v>
      </c>
    </row>
    <row r="27" spans="1:11" ht="15.75" thickBot="1" x14ac:dyDescent="0.3">
      <c r="B27" s="58" t="s">
        <v>51</v>
      </c>
      <c r="C27" s="48"/>
      <c r="D27" s="48"/>
      <c r="E27" s="48"/>
      <c r="F27" s="48"/>
      <c r="G27" s="59"/>
      <c r="I27" s="60"/>
      <c r="K27" s="60"/>
    </row>
    <row r="29" spans="1:11" ht="16.5" thickBot="1" x14ac:dyDescent="0.3">
      <c r="B29" s="14" t="s">
        <v>47</v>
      </c>
      <c r="C29" s="14"/>
      <c r="D29" s="14"/>
      <c r="E29" s="14"/>
      <c r="F29" s="14"/>
      <c r="G29" s="14"/>
      <c r="H29" s="14"/>
      <c r="I29" s="14"/>
    </row>
    <row r="30" spans="1:11" x14ac:dyDescent="0.25">
      <c r="B30" s="41" t="s">
        <v>44</v>
      </c>
      <c r="C30" s="45"/>
      <c r="D30" s="46"/>
      <c r="E30" s="46"/>
      <c r="F30" s="46"/>
      <c r="G30" s="42" t="s">
        <v>38</v>
      </c>
      <c r="I30" s="42" t="s">
        <v>43</v>
      </c>
    </row>
    <row r="31" spans="1:11" x14ac:dyDescent="0.25">
      <c r="B31" s="5" t="s">
        <v>39</v>
      </c>
      <c r="C31" s="47"/>
      <c r="D31" s="43"/>
      <c r="E31" s="43"/>
      <c r="F31" s="54"/>
      <c r="G31" s="19"/>
      <c r="I31" s="19"/>
    </row>
    <row r="32" spans="1:11" x14ac:dyDescent="0.25">
      <c r="B32" s="5" t="s">
        <v>40</v>
      </c>
      <c r="C32" s="47"/>
      <c r="D32" s="43"/>
      <c r="E32" s="43"/>
      <c r="F32" s="43"/>
      <c r="G32" s="19">
        <f>G27</f>
        <v>0</v>
      </c>
      <c r="I32" s="19">
        <f>I27</f>
        <v>0</v>
      </c>
    </row>
    <row r="33" spans="2:9" x14ac:dyDescent="0.25">
      <c r="B33" s="5" t="s">
        <v>41</v>
      </c>
      <c r="C33" s="47"/>
      <c r="D33" s="43"/>
      <c r="E33" s="43"/>
      <c r="F33" s="43"/>
      <c r="G33" s="19">
        <f>-G23</f>
        <v>-196900</v>
      </c>
      <c r="I33" s="19">
        <f>I23</f>
        <v>0</v>
      </c>
    </row>
    <row r="34" spans="2:9" ht="15.75" thickBot="1" x14ac:dyDescent="0.3">
      <c r="B34" s="40" t="s">
        <v>42</v>
      </c>
      <c r="C34" s="49"/>
      <c r="D34" s="50"/>
      <c r="E34" s="50"/>
      <c r="F34" s="50"/>
      <c r="G34" s="52">
        <f>SUM(G31:G33)</f>
        <v>-196900</v>
      </c>
      <c r="I34" s="52">
        <f>SUM(I31:I33)</f>
        <v>0</v>
      </c>
    </row>
    <row r="35" spans="2:9" x14ac:dyDescent="0.25">
      <c r="B35" s="51" t="s">
        <v>45</v>
      </c>
    </row>
  </sheetData>
  <mergeCells count="10">
    <mergeCell ref="C30:F30"/>
    <mergeCell ref="C31:F31"/>
    <mergeCell ref="C32:F32"/>
    <mergeCell ref="C33:F33"/>
    <mergeCell ref="C34:F34"/>
    <mergeCell ref="C27:F27"/>
    <mergeCell ref="B23:F23"/>
    <mergeCell ref="B1:K1"/>
    <mergeCell ref="B29:I29"/>
    <mergeCell ref="C26:F26"/>
  </mergeCells>
  <pageMargins left="0.7" right="0.7" top="0.78740157499999996" bottom="0.78740157499999996" header="0.3" footer="0.3"/>
  <pageSetup paperSize="9" scale="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Pěchouček</dc:creator>
  <cp:lastModifiedBy>Karnold Petr</cp:lastModifiedBy>
  <cp:lastPrinted>2014-11-20T11:09:27Z</cp:lastPrinted>
  <dcterms:created xsi:type="dcterms:W3CDTF">2014-11-10T08:45:31Z</dcterms:created>
  <dcterms:modified xsi:type="dcterms:W3CDTF">2017-11-09T20:36:39Z</dcterms:modified>
</cp:coreProperties>
</file>